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PRORAČUN\PLAN ZA 2025\Proračunski korisnici\DV\"/>
    </mc:Choice>
  </mc:AlternateContent>
  <xr:revisionPtr revIDLastSave="0" documentId="13_ncr:1_{7476DFD5-D763-48C4-B55D-4BB4FCCF58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/>
  <c r="E10" i="5"/>
  <c r="F10" i="5"/>
  <c r="B10" i="5"/>
  <c r="C11" i="5"/>
  <c r="D11" i="5"/>
  <c r="E11" i="5"/>
  <c r="F11" i="5"/>
  <c r="B11" i="5"/>
  <c r="E32" i="7"/>
  <c r="E33" i="7"/>
  <c r="E30" i="7"/>
  <c r="E27" i="7"/>
  <c r="E26" i="7" s="1"/>
  <c r="E25" i="7" s="1"/>
  <c r="E22" i="7"/>
  <c r="E21" i="7" s="1"/>
  <c r="E15" i="7"/>
  <c r="E19" i="7"/>
  <c r="F15" i="7"/>
  <c r="F14" i="7" s="1"/>
  <c r="G19" i="7"/>
  <c r="G15" i="7"/>
  <c r="H19" i="7"/>
  <c r="H15" i="7"/>
  <c r="I19" i="7"/>
  <c r="I15" i="7"/>
  <c r="E10" i="7"/>
  <c r="E9" i="7" s="1"/>
  <c r="F10" i="7"/>
  <c r="F9" i="7" s="1"/>
  <c r="G10" i="7"/>
  <c r="G9" i="7" s="1"/>
  <c r="H10" i="7"/>
  <c r="H9" i="7" s="1"/>
  <c r="I10" i="7"/>
  <c r="I9" i="7" s="1"/>
  <c r="E14" i="7" l="1"/>
  <c r="E8" i="7" s="1"/>
  <c r="E7" i="7" s="1"/>
  <c r="I14" i="7"/>
  <c r="I8" i="7" s="1"/>
  <c r="I7" i="7" s="1"/>
  <c r="H14" i="7"/>
  <c r="H8" i="7" s="1"/>
  <c r="H7" i="7" s="1"/>
  <c r="G14" i="7"/>
  <c r="G8" i="7" s="1"/>
  <c r="G7" i="7" s="1"/>
  <c r="F8" i="7"/>
  <c r="F7" i="7" s="1"/>
  <c r="B12" i="9"/>
  <c r="B15" i="9"/>
  <c r="D12" i="6"/>
  <c r="D13" i="6"/>
  <c r="B27" i="8"/>
  <c r="B29" i="8"/>
  <c r="B24" i="8"/>
  <c r="B11" i="8"/>
  <c r="B16" i="8"/>
  <c r="C23" i="8"/>
  <c r="C24" i="8"/>
  <c r="C10" i="8"/>
  <c r="C11" i="8"/>
  <c r="D27" i="3"/>
  <c r="D23" i="3"/>
  <c r="E29" i="3"/>
  <c r="E11" i="3"/>
  <c r="G34" i="10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J11" i="10"/>
  <c r="J14" i="10" s="1"/>
  <c r="H11" i="10"/>
  <c r="G11" i="10"/>
  <c r="F11" i="10"/>
  <c r="H8" i="10"/>
  <c r="G8" i="10"/>
  <c r="F8" i="10"/>
  <c r="G14" i="10" l="1"/>
  <c r="G22" i="10" s="1"/>
  <c r="G28" i="10" s="1"/>
  <c r="F14" i="10"/>
  <c r="I14" i="10"/>
  <c r="I22" i="10" s="1"/>
  <c r="I28" i="10" s="1"/>
  <c r="I29" i="10" s="1"/>
  <c r="H14" i="10"/>
  <c r="H22" i="10" s="1"/>
  <c r="H28" i="10" s="1"/>
  <c r="H29" i="10" s="1"/>
  <c r="J22" i="10"/>
  <c r="J28" i="10" s="1"/>
  <c r="J29" i="10" s="1"/>
  <c r="G29" i="10" l="1"/>
</calcChain>
</file>

<file path=xl/sharedStrings.xml><?xml version="1.0" encoding="utf-8"?>
<sst xmlns="http://schemas.openxmlformats.org/spreadsheetml/2006/main" count="212" uniqueCount="129">
  <si>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</si>
  <si>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</si>
  <si>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</si>
  <si>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</si>
  <si>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</si>
  <si>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</si>
  <si>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</si>
  <si>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</si>
  <si>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</si>
  <si>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</si>
  <si>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</si>
  <si>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</si>
  <si>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</si>
  <si>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</si>
  <si>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</si>
  <si>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</si>
  <si>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</si>
  <si>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</si>
  <si>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</si>
  <si>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</si>
  <si>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</si>
  <si>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</si>
  <si>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</si>
  <si>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</si>
  <si>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</si>
  <si>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</si>
  <si>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</si>
  <si>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</si>
  <si>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</si>
  <si>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</si>
  <si>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</si>
  <si>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</si>
  <si>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</si>
  <si>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</si>
  <si>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</si>
  <si>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</si>
  <si>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</si>
  <si>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</si>
  <si>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</si>
  <si>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</si>
  <si>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</si>
  <si>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</si>
  <si>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</si>
  <si>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</si>
  <si>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</si>
  <si>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</si>
  <si>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</si>
  <si>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</si>
  <si>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</si>
  <si>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</si>
  <si>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</si>
  <si>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</si>
  <si>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</si>
  <si>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</si>
  <si>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</si>
  <si>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</si>
  <si>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</si>
  <si>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</si>
  <si>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</si>
  <si>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</si>
  <si>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</si>
  <si>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</si>
  <si>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</si>
  <si>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</si>
  <si>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</si>
  <si>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</si>
  <si>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</si>
  <si>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</si>
  <si>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</si>
  <si>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</si>
  <si>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Plan 2024.</t>
  </si>
  <si>
    <t>Plan 2025.</t>
  </si>
  <si>
    <t>Projekcija 2026.</t>
  </si>
  <si>
    <t>Projekcija 2027.</t>
  </si>
  <si>
    <t>prihodi za posebne namjene</t>
  </si>
  <si>
    <t xml:space="preserve"> FINANCIJSKI PLAN PRORAČUNSKOG KORISNIKA JEDINICE LOKALNE I PODRUČNE SAMOUPRAVE ZA 2025. I PROJEKCIJA ZA 2026. I 2027.G.</t>
  </si>
  <si>
    <t>finan.rashodi</t>
  </si>
  <si>
    <t>izdaci za fin. im.zajmovi</t>
  </si>
  <si>
    <t xml:space="preserve"> kredit</t>
  </si>
  <si>
    <t>Izvršenje 2023</t>
  </si>
  <si>
    <t>Plan 2024</t>
  </si>
  <si>
    <t>Plan za 2025</t>
  </si>
  <si>
    <t>Projekcija 2026</t>
  </si>
  <si>
    <t>Projekcija 2027</t>
  </si>
  <si>
    <t>FINANACIJSKI PLAN PRORAČUNSKOG KORISNIKA JEDINICE LOKALNE SAMOUPRAVE ZA 2025. I PROJEKCIJA ZA 2026. I 2027.G.</t>
  </si>
  <si>
    <t>državni proračun</t>
  </si>
  <si>
    <t>Pomoći</t>
  </si>
  <si>
    <t>FINANCIJSKI PLAN PRORAČUNSKOG KORISNIKA JEDINICE LOKALNE SAMOUPRAVE ZA 2025. I PROJEKCIJA ZA 2026. I 2027.G.</t>
  </si>
  <si>
    <t>Plan 2024.g</t>
  </si>
  <si>
    <t>FINANCIJSKI PLAN PRORAČUNSKOG KORISNIKA JEDINICE LOKALNE SAMOUPRAVE ZA 2025. I PROJEKCIJA ZA 2026. I 2027.</t>
  </si>
  <si>
    <t>plan 2025.</t>
  </si>
  <si>
    <t>plan 2025</t>
  </si>
  <si>
    <t>projekcija 2027</t>
  </si>
  <si>
    <t>FINANCIJSKI PLAN PRORAČUNSKOG KORISNIKA  JEDINICE LOKALNE SAMOUPRAVE ZA 2025. I PROJEKCIJA ZA 2026. I 2027.</t>
  </si>
  <si>
    <t>plan 2024</t>
  </si>
  <si>
    <t>FINANCIJSKI PLAN PRORAČUNSKOG KORISNIKA LOKALNE SAMOUPRAVE ZA 2025.G. I PROJEKCIJA ZA 2026. I 2027.G.</t>
  </si>
  <si>
    <t>izvršenje 2023</t>
  </si>
  <si>
    <t>Plan 2025</t>
  </si>
  <si>
    <t>projekcija 2026</t>
  </si>
  <si>
    <t>materijalni rashodi</t>
  </si>
  <si>
    <t>pomoći</t>
  </si>
  <si>
    <t>DJEČJI VRTIĆ CVRKUTIĆ</t>
  </si>
  <si>
    <t>PROGRAM 1001</t>
  </si>
  <si>
    <t>redovna djelatnost dječjeg vrtića</t>
  </si>
  <si>
    <t>Aktivnost A100001</t>
  </si>
  <si>
    <t>odgojno i admin.tehn.osoblje</t>
  </si>
  <si>
    <t>Izvor</t>
  </si>
  <si>
    <t>opći prihodi i primici</t>
  </si>
  <si>
    <t>plaće bruto</t>
  </si>
  <si>
    <t>rashodi za materijal i energiju</t>
  </si>
  <si>
    <t>izvor</t>
  </si>
  <si>
    <t>rashodi za zaposlene</t>
  </si>
  <si>
    <t>financijjski rashodi</t>
  </si>
  <si>
    <t>tekuća pomoć DP korisnicima DV</t>
  </si>
  <si>
    <t>tekuće pomoći EU projekt</t>
  </si>
  <si>
    <t>PROGRAM 1002</t>
  </si>
  <si>
    <t>Rekonstrukcija dječjeg vrtića</t>
  </si>
  <si>
    <t xml:space="preserve">otplata glavnice kredita </t>
  </si>
  <si>
    <t>opći pirhodi i primici</t>
  </si>
  <si>
    <t>kamate za primljene kredite</t>
  </si>
  <si>
    <t>kapitalni projekt K100001</t>
  </si>
  <si>
    <t>opremanje vrtića</t>
  </si>
  <si>
    <t xml:space="preserve">izvor </t>
  </si>
  <si>
    <t>Aktivnost A100002</t>
  </si>
  <si>
    <t>Tekući projekt T100001</t>
  </si>
  <si>
    <t>projekt "Dopusti mi da naučim igrom"</t>
  </si>
  <si>
    <t>kapitalne pomoći EU sredstva</t>
  </si>
  <si>
    <t>09 Obrazovanje</t>
  </si>
  <si>
    <t>091 Predškolsko i osnovno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</si>
</sst>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164" fontId="3" fillId="2" borderId="4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3" fillId="2" borderId="3" xfId="1" applyFont="1" applyFill="1" applyBorder="1" applyAlignment="1" applyProtection="1">
      <alignment horizontal="right" wrapText="1"/>
    </xf>
    <xf numFmtId="164" fontId="6" fillId="2" borderId="3" xfId="1" applyFont="1" applyFill="1" applyBorder="1" applyAlignment="1">
      <alignment horizontal="right"/>
    </xf>
    <xf numFmtId="164" fontId="6" fillId="2" borderId="4" xfId="1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2" xfId="1" applyFont="1" applyBorder="1"/>
    <xf numFmtId="164" fontId="1" fillId="0" borderId="11" xfId="1" applyFont="1" applyBorder="1"/>
    <xf numFmtId="164" fontId="6" fillId="0" borderId="3" xfId="1" applyFont="1" applyFill="1" applyBorder="1" applyAlignment="1" applyProtection="1">
      <alignment horizontal="left" vertical="center" wrapText="1"/>
    </xf>
    <xf numFmtId="164" fontId="6" fillId="0" borderId="4" xfId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 wrapText="1"/>
    </xf>
    <xf numFmtId="164" fontId="9" fillId="2" borderId="3" xfId="1" applyFont="1" applyFill="1" applyBorder="1" applyAlignment="1" applyProtection="1">
      <alignment vertical="center" wrapText="1"/>
    </xf>
    <xf numFmtId="164" fontId="8" fillId="2" borderId="3" xfId="1" quotePrefix="1" applyFont="1" applyFill="1" applyBorder="1" applyAlignment="1">
      <alignment horizontal="left" vertical="center"/>
    </xf>
    <xf numFmtId="164" fontId="7" fillId="2" borderId="3" xfId="1" quotePrefix="1" applyFont="1" applyFill="1" applyBorder="1" applyAlignment="1">
      <alignment horizontal="left" vertical="center"/>
    </xf>
    <xf numFmtId="164" fontId="9" fillId="2" borderId="3" xfId="1" applyFont="1" applyFill="1" applyBorder="1" applyAlignment="1" applyProtection="1">
      <alignment horizontal="left" vertical="center" wrapText="1"/>
    </xf>
    <xf numFmtId="164" fontId="8" fillId="2" borderId="3" xfId="1" quotePrefix="1" applyFont="1" applyFill="1" applyBorder="1" applyAlignment="1">
      <alignment horizontal="left" vertical="center" wrapText="1"/>
    </xf>
    <xf numFmtId="164" fontId="0" fillId="0" borderId="0" xfId="1" applyFont="1"/>
    <xf numFmtId="164" fontId="2" fillId="0" borderId="0" xfId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vertical="center" wrapText="1"/>
    </xf>
    <xf numFmtId="164" fontId="6" fillId="4" borderId="3" xfId="1" applyFont="1" applyFill="1" applyBorder="1" applyAlignment="1" applyProtection="1">
      <alignment horizontal="center" vertical="center" wrapText="1"/>
    </xf>
    <xf numFmtId="164" fontId="6" fillId="4" borderId="4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right" wrapText="1"/>
    </xf>
    <xf numFmtId="0" fontId="0" fillId="0" borderId="3" xfId="0" applyBorder="1"/>
    <xf numFmtId="164" fontId="0" fillId="0" borderId="3" xfId="1" applyFont="1" applyBorder="1"/>
    <xf numFmtId="0" fontId="1" fillId="0" borderId="3" xfId="0" applyFont="1" applyBorder="1"/>
    <xf numFmtId="164" fontId="1" fillId="0" borderId="3" xfId="1" applyFont="1" applyBorder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164" fontId="6" fillId="3" borderId="3" xfId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164" fontId="6" fillId="0" borderId="3" xfId="1" applyFont="1" applyBorder="1" applyAlignment="1">
      <alignment horizontal="right"/>
    </xf>
    <xf numFmtId="164" fontId="6" fillId="2" borderId="3" xfId="1" applyFont="1" applyFill="1" applyBorder="1" applyAlignment="1" applyProtection="1">
      <alignment horizontal="center" vertical="center" wrapText="1"/>
    </xf>
    <xf numFmtId="164" fontId="9" fillId="3" borderId="1" xfId="1" quotePrefix="1" applyFont="1" applyFill="1" applyBorder="1" applyAlignment="1">
      <alignment horizontal="right"/>
    </xf>
    <xf numFmtId="164" fontId="9" fillId="4" borderId="1" xfId="1" quotePrefix="1" applyFont="1" applyFill="1" applyBorder="1" applyAlignment="1">
      <alignment horizontal="right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64" fontId="5" fillId="0" borderId="0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164" fontId="0" fillId="0" borderId="5" xfId="1" applyFont="1" applyBorder="1"/>
    <xf numFmtId="164" fontId="1" fillId="0" borderId="7" xfId="0" applyNumberFormat="1" applyFont="1" applyBorder="1"/>
    <xf numFmtId="164" fontId="6" fillId="0" borderId="4" xfId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6" fillId="5" borderId="4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164" fontId="3" fillId="6" borderId="3" xfId="1" applyFont="1" applyFill="1" applyBorder="1" applyAlignment="1">
      <alignment horizontal="right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right"/>
    </xf>
    <xf numFmtId="164" fontId="6" fillId="7" borderId="3" xfId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64" fontId="6" fillId="7" borderId="3" xfId="1" applyFont="1" applyFill="1" applyBorder="1" applyAlignment="1" applyProtection="1">
      <alignment horizontal="right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164" fontId="6" fillId="6" borderId="4" xfId="1" applyFont="1" applyFill="1" applyBorder="1" applyAlignment="1">
      <alignment horizontal="right"/>
    </xf>
    <xf numFmtId="164" fontId="6" fillId="6" borderId="3" xfId="1" applyFont="1" applyFill="1" applyBorder="1" applyAlignment="1">
      <alignment horizontal="right"/>
    </xf>
    <xf numFmtId="164" fontId="3" fillId="7" borderId="3" xfId="1" applyFont="1" applyFill="1" applyBorder="1" applyAlignment="1">
      <alignment horizontal="right"/>
    </xf>
    <xf numFmtId="0" fontId="14" fillId="7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164" fontId="3" fillId="0" borderId="4" xfId="1" applyFont="1" applyFill="1" applyBorder="1" applyAlignment="1" applyProtection="1">
      <alignment horizontal="center" vertical="center" wrapText="1"/>
    </xf>
    <xf numFmtId="164" fontId="3" fillId="0" borderId="3" xfId="1" applyFont="1" applyFill="1" applyBorder="1" applyAlignment="1" applyProtection="1">
      <alignment horizontal="center" vertical="center" wrapText="1"/>
    </xf>
    <xf numFmtId="164" fontId="6" fillId="0" borderId="3" xfId="1" applyFont="1" applyBorder="1" applyAlignment="1">
      <alignment horizontal="right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L15" sqref="L1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02" t="s">
        <v>19</v>
      </c>
      <c r="B3" s="102"/>
      <c r="C3" s="102"/>
      <c r="D3" s="102"/>
      <c r="E3" s="102"/>
      <c r="F3" s="102"/>
      <c r="G3" s="102"/>
      <c r="H3" s="102"/>
      <c r="I3" s="115"/>
      <c r="J3" s="115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02" t="s">
        <v>25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34</v>
      </c>
    </row>
    <row r="7" spans="1:10" x14ac:dyDescent="0.25">
      <c r="A7" s="26"/>
      <c r="B7" s="27"/>
      <c r="C7" s="27"/>
      <c r="D7" s="28"/>
      <c r="E7" s="29"/>
      <c r="F7" s="3" t="s">
        <v>96</v>
      </c>
      <c r="G7" s="3" t="s">
        <v>80</v>
      </c>
      <c r="H7" s="3" t="s">
        <v>97</v>
      </c>
      <c r="I7" s="3" t="s">
        <v>82</v>
      </c>
      <c r="J7" s="3" t="s">
        <v>92</v>
      </c>
    </row>
    <row r="8" spans="1:10" x14ac:dyDescent="0.25">
      <c r="A8" s="107" t="s">
        <v>0</v>
      </c>
      <c r="B8" s="101"/>
      <c r="C8" s="101"/>
      <c r="D8" s="101"/>
      <c r="E8" s="116"/>
      <c r="F8" s="94">
        <f>F9+F10</f>
        <v>820855.52</v>
      </c>
      <c r="G8" s="94">
        <f t="shared" ref="G8:H8" si="0">G9+G10</f>
        <v>641422</v>
      </c>
      <c r="H8" s="94">
        <f t="shared" si="0"/>
        <v>670500</v>
      </c>
      <c r="I8" s="94">
        <v>1052500</v>
      </c>
      <c r="J8" s="94">
        <v>1122500</v>
      </c>
    </row>
    <row r="9" spans="1:10" x14ac:dyDescent="0.25">
      <c r="A9" s="117" t="s">
        <v>35</v>
      </c>
      <c r="B9" s="118"/>
      <c r="C9" s="118"/>
      <c r="D9" s="118"/>
      <c r="E9" s="114"/>
      <c r="F9" s="95">
        <v>820855.52</v>
      </c>
      <c r="G9" s="96">
        <v>641422</v>
      </c>
      <c r="H9" s="96">
        <v>670500</v>
      </c>
      <c r="I9" s="96">
        <v>1052500</v>
      </c>
      <c r="J9" s="96">
        <v>1122500</v>
      </c>
    </row>
    <row r="10" spans="1:10" x14ac:dyDescent="0.25">
      <c r="A10" s="113" t="s">
        <v>36</v>
      </c>
      <c r="B10" s="114"/>
      <c r="C10" s="114"/>
      <c r="D10" s="114"/>
      <c r="E10" s="114"/>
      <c r="F10" s="95"/>
      <c r="G10" s="96"/>
      <c r="H10" s="96"/>
      <c r="I10" s="96"/>
      <c r="J10" s="96"/>
    </row>
    <row r="11" spans="1:10" x14ac:dyDescent="0.25">
      <c r="A11" s="34" t="s">
        <v>1</v>
      </c>
      <c r="B11" s="41"/>
      <c r="C11" s="41"/>
      <c r="D11" s="41"/>
      <c r="E11" s="41"/>
      <c r="F11" s="94">
        <f>F12+F13</f>
        <v>496679.16</v>
      </c>
      <c r="G11" s="94">
        <f t="shared" ref="G11:J11" si="1">G12+G13</f>
        <v>536050</v>
      </c>
      <c r="H11" s="94">
        <f t="shared" si="1"/>
        <v>670500</v>
      </c>
      <c r="I11" s="94">
        <v>1052500</v>
      </c>
      <c r="J11" s="94">
        <f t="shared" si="1"/>
        <v>1122500</v>
      </c>
    </row>
    <row r="12" spans="1:10" x14ac:dyDescent="0.25">
      <c r="A12" s="119" t="s">
        <v>37</v>
      </c>
      <c r="B12" s="118"/>
      <c r="C12" s="118"/>
      <c r="D12" s="118"/>
      <c r="E12" s="118"/>
      <c r="F12" s="95">
        <v>494413.12</v>
      </c>
      <c r="G12" s="96">
        <v>531050</v>
      </c>
      <c r="H12" s="96">
        <v>669500</v>
      </c>
      <c r="I12" s="96">
        <v>1050000</v>
      </c>
      <c r="J12" s="166">
        <v>1119500</v>
      </c>
    </row>
    <row r="13" spans="1:10" x14ac:dyDescent="0.25">
      <c r="A13" s="113" t="s">
        <v>38</v>
      </c>
      <c r="B13" s="114"/>
      <c r="C13" s="114"/>
      <c r="D13" s="114"/>
      <c r="E13" s="114"/>
      <c r="F13" s="96">
        <v>2266.04</v>
      </c>
      <c r="G13" s="96">
        <v>5000</v>
      </c>
      <c r="H13" s="96">
        <v>1000</v>
      </c>
      <c r="I13" s="96">
        <v>2500</v>
      </c>
      <c r="J13" s="166">
        <v>3000</v>
      </c>
    </row>
    <row r="14" spans="1:10" x14ac:dyDescent="0.25">
      <c r="A14" s="100" t="s">
        <v>61</v>
      </c>
      <c r="B14" s="101"/>
      <c r="C14" s="101"/>
      <c r="D14" s="101"/>
      <c r="E14" s="101"/>
      <c r="F14" s="94">
        <f>F8-F11</f>
        <v>324176.36000000004</v>
      </c>
      <c r="G14" s="94">
        <f t="shared" ref="G14:J14" si="2">G8-G11</f>
        <v>105372</v>
      </c>
      <c r="H14" s="94">
        <f t="shared" si="2"/>
        <v>0</v>
      </c>
      <c r="I14" s="94">
        <f t="shared" si="2"/>
        <v>0</v>
      </c>
      <c r="J14" s="94">
        <f t="shared" si="2"/>
        <v>0</v>
      </c>
    </row>
    <row r="15" spans="1:10" ht="18" x14ac:dyDescent="0.25">
      <c r="A15" s="4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 x14ac:dyDescent="0.25">
      <c r="A16" s="102" t="s">
        <v>26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ht="18" x14ac:dyDescent="0.25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x14ac:dyDescent="0.25">
      <c r="A18" s="26"/>
      <c r="B18" s="27"/>
      <c r="C18" s="27"/>
      <c r="D18" s="28"/>
      <c r="E18" s="29"/>
      <c r="F18" s="97" t="s">
        <v>96</v>
      </c>
      <c r="G18" s="3" t="s">
        <v>94</v>
      </c>
      <c r="H18" s="3" t="s">
        <v>91</v>
      </c>
      <c r="I18" s="3" t="s">
        <v>98</v>
      </c>
      <c r="J18" s="3" t="s">
        <v>92</v>
      </c>
    </row>
    <row r="19" spans="1:10" x14ac:dyDescent="0.25">
      <c r="A19" s="113" t="s">
        <v>39</v>
      </c>
      <c r="B19" s="114"/>
      <c r="C19" s="114"/>
      <c r="D19" s="114"/>
      <c r="E19" s="114"/>
      <c r="F19" s="96"/>
      <c r="G19" s="31"/>
      <c r="H19" s="31"/>
      <c r="I19" s="31"/>
      <c r="J19" s="42"/>
    </row>
    <row r="20" spans="1:10" x14ac:dyDescent="0.25">
      <c r="A20" s="113" t="s">
        <v>40</v>
      </c>
      <c r="B20" s="114"/>
      <c r="C20" s="114"/>
      <c r="D20" s="114"/>
      <c r="E20" s="114"/>
      <c r="F20" s="96">
        <v>316115.61</v>
      </c>
      <c r="G20" s="31">
        <v>105372</v>
      </c>
      <c r="H20" s="31"/>
      <c r="I20" s="31"/>
      <c r="J20" s="42"/>
    </row>
    <row r="21" spans="1:10" x14ac:dyDescent="0.25">
      <c r="A21" s="100" t="s">
        <v>2</v>
      </c>
      <c r="B21" s="101"/>
      <c r="C21" s="101"/>
      <c r="D21" s="101"/>
      <c r="E21" s="101"/>
      <c r="F21" s="94">
        <v>316115.61</v>
      </c>
      <c r="G21" s="30">
        <f t="shared" ref="G21:J21" si="3">G19-G20</f>
        <v>-105372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00" t="s">
        <v>62</v>
      </c>
      <c r="B22" s="101"/>
      <c r="C22" s="101"/>
      <c r="D22" s="101"/>
      <c r="E22" s="101"/>
      <c r="F22" s="94">
        <v>316115.61</v>
      </c>
      <c r="G22" s="30">
        <f t="shared" ref="G22:J22" si="4">G14+G21</f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 x14ac:dyDescent="0.25">
      <c r="A24" s="102" t="s">
        <v>63</v>
      </c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5">
      <c r="A26" s="26"/>
      <c r="B26" s="27"/>
      <c r="C26" s="27"/>
      <c r="D26" s="28"/>
      <c r="E26" s="29"/>
      <c r="F26" s="97" t="s">
        <v>96</v>
      </c>
      <c r="G26" s="3" t="s">
        <v>94</v>
      </c>
      <c r="H26" s="3" t="s">
        <v>91</v>
      </c>
      <c r="I26" s="3" t="s">
        <v>98</v>
      </c>
      <c r="J26" s="3" t="s">
        <v>92</v>
      </c>
    </row>
    <row r="27" spans="1:10" ht="15" customHeight="1" x14ac:dyDescent="0.25">
      <c r="A27" s="104" t="s">
        <v>64</v>
      </c>
      <c r="B27" s="105"/>
      <c r="C27" s="105"/>
      <c r="D27" s="105"/>
      <c r="E27" s="106"/>
      <c r="F27" s="99">
        <v>-7890.23</v>
      </c>
      <c r="G27" s="43">
        <v>0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100" t="s">
        <v>65</v>
      </c>
      <c r="B28" s="101"/>
      <c r="C28" s="101"/>
      <c r="D28" s="101"/>
      <c r="E28" s="101"/>
      <c r="F28" s="98">
        <v>170.52</v>
      </c>
      <c r="G28" s="45">
        <f t="shared" ref="G28:J28" si="5">G22+G27</f>
        <v>0</v>
      </c>
      <c r="H28" s="45">
        <f t="shared" si="5"/>
        <v>0</v>
      </c>
      <c r="I28" s="45">
        <f t="shared" si="5"/>
        <v>0</v>
      </c>
      <c r="J28" s="46">
        <f t="shared" si="5"/>
        <v>0</v>
      </c>
    </row>
    <row r="29" spans="1:10" ht="45" customHeight="1" x14ac:dyDescent="0.25">
      <c r="A29" s="107" t="s">
        <v>66</v>
      </c>
      <c r="B29" s="108"/>
      <c r="C29" s="108"/>
      <c r="D29" s="108"/>
      <c r="E29" s="109"/>
      <c r="F29" s="98">
        <v>170.52</v>
      </c>
      <c r="G29" s="45">
        <f t="shared" ref="G29:J29" si="6">G14+G21+G27-G28</f>
        <v>0</v>
      </c>
      <c r="H29" s="45">
        <f t="shared" si="6"/>
        <v>0</v>
      </c>
      <c r="I29" s="45">
        <f t="shared" si="6"/>
        <v>0</v>
      </c>
      <c r="J29" s="46">
        <f t="shared" si="6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10" t="s">
        <v>60</v>
      </c>
      <c r="B31" s="110"/>
      <c r="C31" s="110"/>
      <c r="D31" s="110"/>
      <c r="E31" s="110"/>
      <c r="F31" s="110"/>
      <c r="G31" s="110"/>
      <c r="H31" s="110"/>
      <c r="I31" s="110"/>
      <c r="J31" s="110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x14ac:dyDescent="0.25">
      <c r="A33" s="52"/>
      <c r="B33" s="53"/>
      <c r="C33" s="53"/>
      <c r="D33" s="54"/>
      <c r="E33" s="55"/>
      <c r="F33" s="56" t="s">
        <v>96</v>
      </c>
      <c r="G33" s="56" t="s">
        <v>94</v>
      </c>
      <c r="H33" s="56" t="s">
        <v>91</v>
      </c>
      <c r="I33" s="56" t="s">
        <v>98</v>
      </c>
      <c r="J33" s="56" t="s">
        <v>92</v>
      </c>
    </row>
    <row r="34" spans="1:10" x14ac:dyDescent="0.25">
      <c r="A34" s="104" t="s">
        <v>64</v>
      </c>
      <c r="B34" s="105"/>
      <c r="C34" s="105"/>
      <c r="D34" s="105"/>
      <c r="E34" s="106"/>
      <c r="F34" s="99">
        <v>0</v>
      </c>
      <c r="G34" s="43">
        <f>F37</f>
        <v>0</v>
      </c>
      <c r="H34" s="43">
        <f>G37</f>
        <v>0</v>
      </c>
      <c r="I34" s="43">
        <f>H37</f>
        <v>0</v>
      </c>
      <c r="J34" s="44">
        <f>I37</f>
        <v>0</v>
      </c>
    </row>
    <row r="35" spans="1:10" ht="28.5" customHeight="1" x14ac:dyDescent="0.25">
      <c r="A35" s="104" t="s">
        <v>67</v>
      </c>
      <c r="B35" s="105"/>
      <c r="C35" s="105"/>
      <c r="D35" s="105"/>
      <c r="E35" s="106"/>
      <c r="F35" s="99"/>
      <c r="G35" s="43">
        <v>0</v>
      </c>
      <c r="H35" s="43">
        <v>0</v>
      </c>
      <c r="I35" s="43">
        <v>0</v>
      </c>
      <c r="J35" s="44">
        <v>0</v>
      </c>
    </row>
    <row r="36" spans="1:10" x14ac:dyDescent="0.25">
      <c r="A36" s="104" t="s">
        <v>68</v>
      </c>
      <c r="B36" s="111"/>
      <c r="C36" s="111"/>
      <c r="D36" s="111"/>
      <c r="E36" s="112"/>
      <c r="F36" s="99"/>
      <c r="G36" s="43">
        <v>0</v>
      </c>
      <c r="H36" s="43">
        <v>0</v>
      </c>
      <c r="I36" s="43">
        <v>0</v>
      </c>
      <c r="J36" s="44">
        <v>0</v>
      </c>
    </row>
    <row r="37" spans="1:10" ht="15" customHeight="1" x14ac:dyDescent="0.25">
      <c r="A37" s="100" t="s">
        <v>65</v>
      </c>
      <c r="B37" s="101"/>
      <c r="C37" s="101"/>
      <c r="D37" s="101"/>
      <c r="E37" s="101"/>
      <c r="F37" s="32"/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7">
        <f t="shared" si="7"/>
        <v>0</v>
      </c>
    </row>
    <row r="38" spans="1:10" ht="17.25" customHeight="1" x14ac:dyDescent="0.25"/>
    <row r="39" spans="1:10" ht="9" customHeight="1" x14ac:dyDescent="0.25"/>
  </sheetData>
  <mergeCells count="23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6" workbookViewId="0">
      <selection activeCell="D32" sqref="D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2" t="s">
        <v>75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2" t="s">
        <v>19</v>
      </c>
      <c r="B3" s="102"/>
      <c r="C3" s="102"/>
      <c r="D3" s="102"/>
      <c r="E3" s="102"/>
      <c r="F3" s="102"/>
      <c r="G3" s="102"/>
      <c r="H3" s="10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2" t="s">
        <v>4</v>
      </c>
      <c r="B5" s="102"/>
      <c r="C5" s="102"/>
      <c r="D5" s="102"/>
      <c r="E5" s="102"/>
      <c r="F5" s="102"/>
      <c r="G5" s="102"/>
      <c r="H5" s="10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2" t="s">
        <v>41</v>
      </c>
      <c r="B7" s="102"/>
      <c r="C7" s="102"/>
      <c r="D7" s="102"/>
      <c r="E7" s="102"/>
      <c r="F7" s="102"/>
      <c r="G7" s="102"/>
      <c r="H7" s="10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x14ac:dyDescent="0.25">
      <c r="A9" s="17" t="s">
        <v>5</v>
      </c>
      <c r="B9" s="16" t="s">
        <v>6</v>
      </c>
      <c r="C9" s="16" t="s">
        <v>3</v>
      </c>
      <c r="D9" s="16" t="s">
        <v>69</v>
      </c>
      <c r="E9" s="17" t="s">
        <v>70</v>
      </c>
      <c r="F9" s="17" t="s">
        <v>71</v>
      </c>
      <c r="G9" s="17" t="s">
        <v>72</v>
      </c>
      <c r="H9" s="17" t="s">
        <v>73</v>
      </c>
    </row>
    <row r="10" spans="1:8" x14ac:dyDescent="0.25">
      <c r="A10" s="36"/>
      <c r="B10" s="37"/>
      <c r="C10" s="35" t="s">
        <v>0</v>
      </c>
      <c r="D10" s="37"/>
      <c r="E10" s="36"/>
      <c r="F10" s="36"/>
      <c r="G10" s="36"/>
      <c r="H10" s="36"/>
    </row>
    <row r="11" spans="1:8" ht="15.75" customHeight="1" x14ac:dyDescent="0.25">
      <c r="A11" s="10">
        <v>6</v>
      </c>
      <c r="B11" s="10"/>
      <c r="C11" s="10" t="s">
        <v>7</v>
      </c>
      <c r="D11" s="62">
        <v>820855.52</v>
      </c>
      <c r="E11" s="61">
        <f>SUM(E12:E14)</f>
        <v>641422</v>
      </c>
      <c r="F11" s="61">
        <v>670500</v>
      </c>
      <c r="G11" s="61">
        <v>1052500</v>
      </c>
      <c r="H11" s="61">
        <v>1122500</v>
      </c>
    </row>
    <row r="12" spans="1:8" ht="38.25" x14ac:dyDescent="0.25">
      <c r="A12" s="10"/>
      <c r="B12" s="14">
        <v>63</v>
      </c>
      <c r="C12" s="14" t="s">
        <v>28</v>
      </c>
      <c r="D12" s="58">
        <v>354046.26</v>
      </c>
      <c r="E12" s="59">
        <v>1200</v>
      </c>
      <c r="F12" s="59">
        <v>2500</v>
      </c>
      <c r="G12" s="59">
        <v>2500</v>
      </c>
      <c r="H12" s="59">
        <v>2500</v>
      </c>
    </row>
    <row r="13" spans="1:8" x14ac:dyDescent="0.25">
      <c r="A13" s="11"/>
      <c r="B13" s="23">
        <v>65</v>
      </c>
      <c r="C13" s="12" t="s">
        <v>74</v>
      </c>
      <c r="D13" s="58">
        <v>127882.01</v>
      </c>
      <c r="E13" s="59">
        <v>150000</v>
      </c>
      <c r="F13" s="59">
        <v>158000</v>
      </c>
      <c r="G13" s="59">
        <v>250000</v>
      </c>
      <c r="H13" s="59">
        <v>270000</v>
      </c>
    </row>
    <row r="14" spans="1:8" ht="38.25" x14ac:dyDescent="0.25">
      <c r="A14" s="11"/>
      <c r="B14" s="11">
        <v>67</v>
      </c>
      <c r="C14" s="14" t="s">
        <v>30</v>
      </c>
      <c r="D14" s="58">
        <v>338927.25</v>
      </c>
      <c r="E14" s="59">
        <v>490222</v>
      </c>
      <c r="F14" s="59">
        <v>510000</v>
      </c>
      <c r="G14" s="59">
        <v>800000</v>
      </c>
      <c r="H14" s="59">
        <v>850000</v>
      </c>
    </row>
    <row r="15" spans="1:8" ht="25.5" x14ac:dyDescent="0.25">
      <c r="A15" s="13">
        <v>7</v>
      </c>
      <c r="B15" s="13"/>
      <c r="C15" s="21" t="s">
        <v>8</v>
      </c>
      <c r="D15" s="58"/>
      <c r="E15" s="59"/>
      <c r="F15" s="59"/>
      <c r="G15" s="59"/>
      <c r="H15" s="59"/>
    </row>
    <row r="16" spans="1:8" ht="38.25" x14ac:dyDescent="0.25">
      <c r="A16" s="14"/>
      <c r="B16" s="14">
        <v>72</v>
      </c>
      <c r="C16" s="22" t="s">
        <v>27</v>
      </c>
      <c r="D16" s="58"/>
      <c r="E16" s="59"/>
      <c r="F16" s="59"/>
      <c r="G16" s="59"/>
      <c r="H16" s="60"/>
    </row>
    <row r="19" spans="1:8" ht="15.75" x14ac:dyDescent="0.25">
      <c r="A19" s="102" t="s">
        <v>42</v>
      </c>
      <c r="B19" s="120"/>
      <c r="C19" s="120"/>
      <c r="D19" s="120"/>
      <c r="E19" s="120"/>
      <c r="F19" s="120"/>
      <c r="G19" s="120"/>
      <c r="H19" s="120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x14ac:dyDescent="0.25">
      <c r="A21" s="17" t="s">
        <v>5</v>
      </c>
      <c r="B21" s="16" t="s">
        <v>6</v>
      </c>
      <c r="C21" s="16" t="s">
        <v>9</v>
      </c>
      <c r="D21" s="16" t="s">
        <v>69</v>
      </c>
      <c r="E21" s="17" t="s">
        <v>70</v>
      </c>
      <c r="F21" s="17" t="s">
        <v>71</v>
      </c>
      <c r="G21" s="17" t="s">
        <v>72</v>
      </c>
      <c r="H21" s="17" t="s">
        <v>73</v>
      </c>
    </row>
    <row r="22" spans="1:8" x14ac:dyDescent="0.25">
      <c r="A22" s="36"/>
      <c r="B22" s="37"/>
      <c r="C22" s="35" t="s">
        <v>1</v>
      </c>
      <c r="D22" s="37"/>
      <c r="E22" s="36"/>
      <c r="F22" s="36"/>
      <c r="G22" s="36"/>
      <c r="H22" s="36"/>
    </row>
    <row r="23" spans="1:8" ht="15.75" customHeight="1" x14ac:dyDescent="0.25">
      <c r="A23" s="10">
        <v>3</v>
      </c>
      <c r="B23" s="10"/>
      <c r="C23" s="10" t="s">
        <v>10</v>
      </c>
      <c r="D23" s="62">
        <f>SUM(D24:D26)</f>
        <v>494413.11999999994</v>
      </c>
      <c r="E23" s="61">
        <v>531050</v>
      </c>
      <c r="F23" s="61">
        <v>669500</v>
      </c>
      <c r="G23" s="61">
        <v>1050000</v>
      </c>
      <c r="H23" s="61">
        <v>1119500</v>
      </c>
    </row>
    <row r="24" spans="1:8" ht="15.75" customHeight="1" x14ac:dyDescent="0.25">
      <c r="A24" s="10"/>
      <c r="B24" s="14">
        <v>31</v>
      </c>
      <c r="C24" s="14" t="s">
        <v>11</v>
      </c>
      <c r="D24" s="58">
        <v>382228.55</v>
      </c>
      <c r="E24" s="59">
        <v>412780</v>
      </c>
      <c r="F24" s="59">
        <v>563732</v>
      </c>
      <c r="G24" s="59">
        <v>884300</v>
      </c>
      <c r="H24" s="59">
        <v>947000</v>
      </c>
    </row>
    <row r="25" spans="1:8" x14ac:dyDescent="0.25">
      <c r="A25" s="11"/>
      <c r="B25" s="11">
        <v>32</v>
      </c>
      <c r="C25" s="11" t="s">
        <v>22</v>
      </c>
      <c r="D25" s="58">
        <v>107266.65</v>
      </c>
      <c r="E25" s="59">
        <v>114321</v>
      </c>
      <c r="F25" s="59">
        <v>104568</v>
      </c>
      <c r="G25" s="59">
        <v>164500</v>
      </c>
      <c r="H25" s="59">
        <v>170700</v>
      </c>
    </row>
    <row r="26" spans="1:8" x14ac:dyDescent="0.25">
      <c r="A26" s="11"/>
      <c r="B26" s="11">
        <v>34</v>
      </c>
      <c r="C26" s="12" t="s">
        <v>76</v>
      </c>
      <c r="D26" s="58">
        <v>4917.92</v>
      </c>
      <c r="E26" s="59">
        <v>3949</v>
      </c>
      <c r="F26" s="59">
        <v>1200</v>
      </c>
      <c r="G26" s="59">
        <v>1200</v>
      </c>
      <c r="H26" s="59">
        <v>1800</v>
      </c>
    </row>
    <row r="27" spans="1:8" ht="25.5" x14ac:dyDescent="0.25">
      <c r="A27" s="13">
        <v>4</v>
      </c>
      <c r="B27" s="13"/>
      <c r="C27" s="21" t="s">
        <v>12</v>
      </c>
      <c r="D27" s="62">
        <f>D28</f>
        <v>2266.04</v>
      </c>
      <c r="E27" s="61">
        <v>5000</v>
      </c>
      <c r="F27" s="61">
        <v>1000</v>
      </c>
      <c r="G27" s="61">
        <v>2500</v>
      </c>
      <c r="H27" s="61">
        <v>3000</v>
      </c>
    </row>
    <row r="28" spans="1:8" ht="38.25" x14ac:dyDescent="0.25">
      <c r="A28" s="14"/>
      <c r="B28" s="14">
        <v>41</v>
      </c>
      <c r="C28" s="22" t="s">
        <v>13</v>
      </c>
      <c r="D28" s="58">
        <v>2266.04</v>
      </c>
      <c r="E28" s="59">
        <v>5000</v>
      </c>
      <c r="F28" s="59">
        <v>1000</v>
      </c>
      <c r="G28" s="59">
        <v>2500</v>
      </c>
      <c r="H28" s="60">
        <v>3000</v>
      </c>
    </row>
    <row r="29" spans="1:8" x14ac:dyDescent="0.25">
      <c r="A29" s="63">
        <v>5</v>
      </c>
      <c r="B29" s="69"/>
      <c r="C29" s="64" t="s">
        <v>77</v>
      </c>
      <c r="D29" s="72">
        <v>316115</v>
      </c>
      <c r="E29" s="132">
        <f>E30</f>
        <v>105372</v>
      </c>
      <c r="F29" s="64"/>
      <c r="G29" s="64"/>
      <c r="H29" s="65"/>
    </row>
    <row r="30" spans="1:8" x14ac:dyDescent="0.25">
      <c r="A30" s="66"/>
      <c r="B30" s="70">
        <v>54</v>
      </c>
      <c r="C30" s="67" t="s">
        <v>78</v>
      </c>
      <c r="D30" s="71">
        <v>316115.61</v>
      </c>
      <c r="E30" s="131">
        <v>105372</v>
      </c>
      <c r="F30" s="67"/>
      <c r="G30" s="67"/>
      <c r="H30" s="68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>
      <selection activeCell="F27" sqref="F2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2" t="s">
        <v>84</v>
      </c>
      <c r="B1" s="102"/>
      <c r="C1" s="102"/>
      <c r="D1" s="102"/>
      <c r="E1" s="102"/>
      <c r="F1" s="10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2" t="s">
        <v>19</v>
      </c>
      <c r="B3" s="102"/>
      <c r="C3" s="102"/>
      <c r="D3" s="102"/>
      <c r="E3" s="102"/>
      <c r="F3" s="102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02" t="s">
        <v>4</v>
      </c>
      <c r="B5" s="102"/>
      <c r="C5" s="102"/>
      <c r="D5" s="102"/>
      <c r="E5" s="102"/>
      <c r="F5" s="102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02" t="s">
        <v>43</v>
      </c>
      <c r="B7" s="102"/>
      <c r="C7" s="102"/>
      <c r="D7" s="102"/>
      <c r="E7" s="102"/>
      <c r="F7" s="102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7" t="s">
        <v>45</v>
      </c>
      <c r="B9" s="16" t="s">
        <v>79</v>
      </c>
      <c r="C9" s="17" t="s">
        <v>80</v>
      </c>
      <c r="D9" s="17" t="s">
        <v>81</v>
      </c>
      <c r="E9" s="17" t="s">
        <v>82</v>
      </c>
      <c r="F9" s="17" t="s">
        <v>83</v>
      </c>
    </row>
    <row r="10" spans="1:6" x14ac:dyDescent="0.25">
      <c r="A10" s="73" t="s">
        <v>0</v>
      </c>
      <c r="B10" s="74">
        <v>820855.52</v>
      </c>
      <c r="C10" s="75">
        <f>C11+C14+C16</f>
        <v>641422</v>
      </c>
      <c r="D10" s="75">
        <v>670500</v>
      </c>
      <c r="E10" s="75">
        <v>1052500</v>
      </c>
      <c r="F10" s="75">
        <v>1122500</v>
      </c>
    </row>
    <row r="11" spans="1:6" x14ac:dyDescent="0.25">
      <c r="A11" s="76" t="s">
        <v>50</v>
      </c>
      <c r="B11" s="75">
        <f>B12</f>
        <v>338927.25</v>
      </c>
      <c r="C11" s="75">
        <f>C12</f>
        <v>490222</v>
      </c>
      <c r="D11" s="75">
        <v>510000</v>
      </c>
      <c r="E11" s="75">
        <v>800000</v>
      </c>
      <c r="F11" s="75">
        <v>850000</v>
      </c>
    </row>
    <row r="12" spans="1:6" x14ac:dyDescent="0.25">
      <c r="A12" s="77" t="s">
        <v>51</v>
      </c>
      <c r="B12" s="59">
        <v>338927.25</v>
      </c>
      <c r="C12" s="59">
        <v>490222</v>
      </c>
      <c r="D12" s="59">
        <v>510000</v>
      </c>
      <c r="E12" s="59">
        <v>800000</v>
      </c>
      <c r="F12" s="59">
        <v>850000</v>
      </c>
    </row>
    <row r="13" spans="1:6" x14ac:dyDescent="0.25">
      <c r="A13" s="78" t="s">
        <v>29</v>
      </c>
      <c r="B13" s="59"/>
      <c r="C13" s="59"/>
      <c r="D13" s="59"/>
      <c r="E13" s="59"/>
      <c r="F13" s="59"/>
    </row>
    <row r="14" spans="1:6" ht="25.5" x14ac:dyDescent="0.25">
      <c r="A14" s="79" t="s">
        <v>48</v>
      </c>
      <c r="B14" s="62">
        <v>127882.01</v>
      </c>
      <c r="C14" s="61">
        <v>150000</v>
      </c>
      <c r="D14" s="61">
        <v>158000</v>
      </c>
      <c r="E14" s="61">
        <v>252500</v>
      </c>
      <c r="F14" s="61">
        <v>272500</v>
      </c>
    </row>
    <row r="15" spans="1:6" ht="25.5" x14ac:dyDescent="0.25">
      <c r="A15" s="80" t="s">
        <v>49</v>
      </c>
      <c r="B15" s="58">
        <v>127882.01</v>
      </c>
      <c r="C15" s="59">
        <v>150000</v>
      </c>
      <c r="D15" s="59">
        <v>158000</v>
      </c>
      <c r="E15" s="59">
        <v>250000</v>
      </c>
      <c r="F15" s="59">
        <v>270000</v>
      </c>
    </row>
    <row r="16" spans="1:6" x14ac:dyDescent="0.25">
      <c r="A16" s="73" t="s">
        <v>46</v>
      </c>
      <c r="B16" s="62">
        <f>B17</f>
        <v>354046.26</v>
      </c>
      <c r="C16" s="61">
        <v>1200</v>
      </c>
      <c r="D16" s="61">
        <v>2500</v>
      </c>
      <c r="E16" s="61">
        <v>2500</v>
      </c>
      <c r="F16" s="86">
        <v>2500</v>
      </c>
    </row>
    <row r="17" spans="1:6" x14ac:dyDescent="0.25">
      <c r="A17" s="77" t="s">
        <v>47</v>
      </c>
      <c r="B17" s="58">
        <v>354046.26</v>
      </c>
      <c r="C17" s="59">
        <v>1200</v>
      </c>
      <c r="D17" s="59">
        <v>2500</v>
      </c>
      <c r="E17" s="59">
        <v>2500</v>
      </c>
      <c r="F17" s="60">
        <v>2500</v>
      </c>
    </row>
    <row r="18" spans="1:6" x14ac:dyDescent="0.25">
      <c r="A18" s="81"/>
      <c r="B18" s="81"/>
      <c r="C18" s="81"/>
      <c r="D18" s="81"/>
      <c r="E18" s="81"/>
      <c r="F18" s="81"/>
    </row>
    <row r="19" spans="1:6" x14ac:dyDescent="0.25">
      <c r="A19" s="81"/>
      <c r="B19" s="81"/>
      <c r="C19" s="81"/>
      <c r="D19" s="81"/>
      <c r="E19" s="81"/>
      <c r="F19" s="81"/>
    </row>
    <row r="20" spans="1:6" ht="15.75" customHeight="1" x14ac:dyDescent="0.25">
      <c r="A20" s="121" t="s">
        <v>44</v>
      </c>
      <c r="B20" s="121"/>
      <c r="C20" s="121"/>
      <c r="D20" s="121"/>
      <c r="E20" s="121"/>
      <c r="F20" s="121"/>
    </row>
    <row r="21" spans="1:6" ht="18" x14ac:dyDescent="0.25">
      <c r="A21" s="82"/>
      <c r="B21" s="82"/>
      <c r="C21" s="82"/>
      <c r="D21" s="82"/>
      <c r="E21" s="83"/>
      <c r="F21" s="83"/>
    </row>
    <row r="22" spans="1:6" x14ac:dyDescent="0.25">
      <c r="A22" s="84" t="s">
        <v>45</v>
      </c>
      <c r="B22" s="85" t="s">
        <v>79</v>
      </c>
      <c r="C22" s="84" t="s">
        <v>80</v>
      </c>
      <c r="D22" s="84" t="s">
        <v>81</v>
      </c>
      <c r="E22" s="84" t="s">
        <v>82</v>
      </c>
      <c r="F22" s="84" t="s">
        <v>83</v>
      </c>
    </row>
    <row r="23" spans="1:6" x14ac:dyDescent="0.25">
      <c r="A23" s="73" t="s">
        <v>1</v>
      </c>
      <c r="B23" s="74">
        <v>812794.77</v>
      </c>
      <c r="C23" s="75">
        <f>C24+C27+C29</f>
        <v>641422</v>
      </c>
      <c r="D23" s="75">
        <v>670500</v>
      </c>
      <c r="E23" s="75">
        <v>1052500</v>
      </c>
      <c r="F23" s="75">
        <v>1122500</v>
      </c>
    </row>
    <row r="24" spans="1:6" ht="15.75" customHeight="1" x14ac:dyDescent="0.25">
      <c r="A24" s="76" t="s">
        <v>50</v>
      </c>
      <c r="B24" s="62">
        <f>B25</f>
        <v>338927.25</v>
      </c>
      <c r="C24" s="61">
        <f>C25</f>
        <v>490222</v>
      </c>
      <c r="D24" s="61">
        <v>510000</v>
      </c>
      <c r="E24" s="61">
        <v>800000</v>
      </c>
      <c r="F24" s="61">
        <v>850000</v>
      </c>
    </row>
    <row r="25" spans="1:6" x14ac:dyDescent="0.25">
      <c r="A25" s="77" t="s">
        <v>51</v>
      </c>
      <c r="B25" s="58">
        <v>338927.25</v>
      </c>
      <c r="C25" s="59">
        <v>490222</v>
      </c>
      <c r="D25" s="59">
        <v>510000</v>
      </c>
      <c r="E25" s="59">
        <v>800000</v>
      </c>
      <c r="F25" s="59">
        <v>850000</v>
      </c>
    </row>
    <row r="26" spans="1:6" x14ac:dyDescent="0.25">
      <c r="A26" s="78" t="s">
        <v>29</v>
      </c>
      <c r="B26" s="58"/>
      <c r="C26" s="59"/>
      <c r="D26" s="59"/>
      <c r="E26" s="59"/>
      <c r="F26" s="59"/>
    </row>
    <row r="27" spans="1:6" x14ac:dyDescent="0.25">
      <c r="A27" s="76" t="s">
        <v>52</v>
      </c>
      <c r="B27" s="62">
        <f>B28</f>
        <v>148998.88</v>
      </c>
      <c r="C27" s="61">
        <v>150000</v>
      </c>
      <c r="D27" s="61">
        <v>158000</v>
      </c>
      <c r="E27" s="61">
        <v>250000</v>
      </c>
      <c r="F27" s="61">
        <v>270000</v>
      </c>
    </row>
    <row r="28" spans="1:6" x14ac:dyDescent="0.25">
      <c r="A28" s="12" t="s">
        <v>53</v>
      </c>
      <c r="B28" s="58">
        <v>148998.88</v>
      </c>
      <c r="C28" s="59">
        <v>150000</v>
      </c>
      <c r="D28" s="59">
        <v>158000</v>
      </c>
      <c r="E28" s="59">
        <v>250000</v>
      </c>
      <c r="F28" s="60">
        <v>270000</v>
      </c>
    </row>
    <row r="29" spans="1:6" x14ac:dyDescent="0.25">
      <c r="A29" s="89" t="s">
        <v>86</v>
      </c>
      <c r="B29" s="90">
        <f>B30</f>
        <v>325617.44</v>
      </c>
      <c r="C29" s="90">
        <v>1200</v>
      </c>
      <c r="D29" s="90">
        <v>2500</v>
      </c>
      <c r="E29" s="90">
        <v>2500</v>
      </c>
      <c r="F29" s="90">
        <v>2500</v>
      </c>
    </row>
    <row r="30" spans="1:6" x14ac:dyDescent="0.25">
      <c r="A30" s="87" t="s">
        <v>85</v>
      </c>
      <c r="B30" s="88">
        <v>325617.44</v>
      </c>
      <c r="C30" s="88">
        <v>1200</v>
      </c>
      <c r="D30" s="88">
        <v>2500</v>
      </c>
      <c r="E30" s="88">
        <v>2500</v>
      </c>
      <c r="F30" s="88">
        <v>2500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2"/>
  <sheetViews>
    <sheetView workbookViewId="0">
      <selection activeCell="F15" sqref="A1:F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2" t="s">
        <v>87</v>
      </c>
      <c r="B1" s="102"/>
      <c r="C1" s="102"/>
      <c r="D1" s="102"/>
      <c r="E1" s="102"/>
      <c r="F1" s="10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2" t="s">
        <v>19</v>
      </c>
      <c r="B3" s="102"/>
      <c r="C3" s="102"/>
      <c r="D3" s="102"/>
      <c r="E3" s="115"/>
      <c r="F3" s="11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2" t="s">
        <v>4</v>
      </c>
      <c r="B5" s="103"/>
      <c r="C5" s="103"/>
      <c r="D5" s="103"/>
      <c r="E5" s="103"/>
      <c r="F5" s="10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2" t="s">
        <v>14</v>
      </c>
      <c r="B7" s="120"/>
      <c r="C7" s="120"/>
      <c r="D7" s="120"/>
      <c r="E7" s="120"/>
      <c r="F7" s="120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7" t="s">
        <v>45</v>
      </c>
      <c r="B9" s="16" t="s">
        <v>69</v>
      </c>
      <c r="C9" s="17" t="s">
        <v>88</v>
      </c>
      <c r="D9" s="17" t="s">
        <v>71</v>
      </c>
      <c r="E9" s="17" t="s">
        <v>72</v>
      </c>
      <c r="F9" s="17" t="s">
        <v>73</v>
      </c>
    </row>
    <row r="10" spans="1:6" ht="15.75" customHeight="1" x14ac:dyDescent="0.25">
      <c r="A10" s="10" t="s">
        <v>15</v>
      </c>
      <c r="B10" s="62">
        <f>B11</f>
        <v>812794.77</v>
      </c>
      <c r="C10" s="62">
        <f t="shared" ref="C10:F10" si="0">C11</f>
        <v>641422</v>
      </c>
      <c r="D10" s="62">
        <f t="shared" si="0"/>
        <v>670500</v>
      </c>
      <c r="E10" s="62">
        <f t="shared" si="0"/>
        <v>1052500</v>
      </c>
      <c r="F10" s="62">
        <f t="shared" si="0"/>
        <v>1122500</v>
      </c>
    </row>
    <row r="11" spans="1:6" ht="15.75" customHeight="1" x14ac:dyDescent="0.25">
      <c r="A11" s="10" t="s">
        <v>127</v>
      </c>
      <c r="B11" s="58">
        <f>B12</f>
        <v>812794.77</v>
      </c>
      <c r="C11" s="58">
        <f t="shared" ref="C11:F11" si="1">C12</f>
        <v>641422</v>
      </c>
      <c r="D11" s="58">
        <f t="shared" si="1"/>
        <v>670500</v>
      </c>
      <c r="E11" s="58">
        <f t="shared" si="1"/>
        <v>1052500</v>
      </c>
      <c r="F11" s="58">
        <f t="shared" si="1"/>
        <v>1122500</v>
      </c>
    </row>
    <row r="12" spans="1:6" x14ac:dyDescent="0.25">
      <c r="A12" s="15" t="s">
        <v>128</v>
      </c>
      <c r="B12" s="164">
        <v>812794.77</v>
      </c>
      <c r="C12" s="165">
        <v>641422</v>
      </c>
      <c r="D12" s="165">
        <v>670500</v>
      </c>
      <c r="E12" s="165">
        <v>1052500</v>
      </c>
      <c r="F12" s="165">
        <v>1122500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workbookViewId="0">
      <selection activeCell="H18" sqref="A1: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2" t="s">
        <v>89</v>
      </c>
      <c r="B1" s="102"/>
      <c r="C1" s="102"/>
      <c r="D1" s="102"/>
      <c r="E1" s="102"/>
      <c r="F1" s="102"/>
      <c r="G1" s="102"/>
      <c r="H1" s="10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2" t="s">
        <v>19</v>
      </c>
      <c r="B3" s="102"/>
      <c r="C3" s="102"/>
      <c r="D3" s="102"/>
      <c r="E3" s="102"/>
      <c r="F3" s="102"/>
      <c r="G3" s="102"/>
      <c r="H3" s="10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2" t="s">
        <v>54</v>
      </c>
      <c r="B5" s="102"/>
      <c r="C5" s="102"/>
      <c r="D5" s="102"/>
      <c r="E5" s="102"/>
      <c r="F5" s="102"/>
      <c r="G5" s="102"/>
      <c r="H5" s="10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x14ac:dyDescent="0.25">
      <c r="A7" s="17" t="s">
        <v>5</v>
      </c>
      <c r="B7" s="16" t="s">
        <v>6</v>
      </c>
      <c r="C7" s="16" t="s">
        <v>32</v>
      </c>
      <c r="D7" s="16" t="s">
        <v>69</v>
      </c>
      <c r="E7" s="17" t="s">
        <v>70</v>
      </c>
      <c r="F7" s="17" t="s">
        <v>90</v>
      </c>
      <c r="G7" s="17" t="s">
        <v>82</v>
      </c>
      <c r="H7" s="17" t="s">
        <v>83</v>
      </c>
    </row>
    <row r="8" spans="1:8" x14ac:dyDescent="0.25">
      <c r="A8" s="36"/>
      <c r="B8" s="37"/>
      <c r="C8" s="35" t="s">
        <v>56</v>
      </c>
      <c r="D8" s="133"/>
      <c r="E8" s="36"/>
      <c r="F8" s="36"/>
      <c r="G8" s="36"/>
      <c r="H8" s="36"/>
    </row>
    <row r="9" spans="1:8" ht="25.5" x14ac:dyDescent="0.25">
      <c r="A9" s="10">
        <v>8</v>
      </c>
      <c r="B9" s="10"/>
      <c r="C9" s="10" t="s">
        <v>16</v>
      </c>
      <c r="D9" s="58"/>
      <c r="E9" s="8"/>
      <c r="F9" s="8"/>
      <c r="G9" s="8"/>
      <c r="H9" s="8"/>
    </row>
    <row r="10" spans="1:8" x14ac:dyDescent="0.25">
      <c r="A10" s="10"/>
      <c r="B10" s="14">
        <v>84</v>
      </c>
      <c r="C10" s="14" t="s">
        <v>23</v>
      </c>
      <c r="D10" s="58"/>
      <c r="E10" s="8"/>
      <c r="F10" s="8"/>
      <c r="G10" s="8"/>
      <c r="H10" s="8"/>
    </row>
    <row r="11" spans="1:8" x14ac:dyDescent="0.25">
      <c r="A11" s="10"/>
      <c r="B11" s="14"/>
      <c r="C11" s="38"/>
      <c r="D11" s="58"/>
      <c r="E11" s="8"/>
      <c r="F11" s="8"/>
      <c r="G11" s="8"/>
      <c r="H11" s="8"/>
    </row>
    <row r="12" spans="1:8" x14ac:dyDescent="0.25">
      <c r="A12" s="10"/>
      <c r="B12" s="14"/>
      <c r="C12" s="35" t="s">
        <v>59</v>
      </c>
      <c r="D12" s="62">
        <f>D13</f>
        <v>316115.61</v>
      </c>
      <c r="E12" s="8"/>
      <c r="F12" s="8"/>
      <c r="G12" s="8"/>
      <c r="H12" s="8"/>
    </row>
    <row r="13" spans="1:8" ht="25.5" x14ac:dyDescent="0.25">
      <c r="A13" s="13">
        <v>5</v>
      </c>
      <c r="B13" s="13"/>
      <c r="C13" s="21" t="s">
        <v>17</v>
      </c>
      <c r="D13" s="58">
        <f>D14</f>
        <v>316115.61</v>
      </c>
      <c r="E13" s="8"/>
      <c r="F13" s="8"/>
      <c r="G13" s="8"/>
      <c r="H13" s="8"/>
    </row>
    <row r="14" spans="1:8" ht="25.5" x14ac:dyDescent="0.25">
      <c r="A14" s="14"/>
      <c r="B14" s="14">
        <v>54</v>
      </c>
      <c r="C14" s="22" t="s">
        <v>24</v>
      </c>
      <c r="D14" s="58">
        <v>316115.61</v>
      </c>
      <c r="E14" s="8"/>
      <c r="F14" s="8"/>
      <c r="G14" s="8"/>
      <c r="H14" s="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6"/>
  <sheetViews>
    <sheetView workbookViewId="0">
      <selection activeCell="F21" sqref="A1:F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2" t="s">
        <v>33</v>
      </c>
      <c r="B1" s="102"/>
      <c r="C1" s="102"/>
      <c r="D1" s="102"/>
      <c r="E1" s="102"/>
      <c r="F1" s="10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02" t="s">
        <v>19</v>
      </c>
      <c r="B3" s="102"/>
      <c r="C3" s="102"/>
      <c r="D3" s="102"/>
      <c r="E3" s="102"/>
      <c r="F3" s="10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2" t="s">
        <v>55</v>
      </c>
      <c r="B5" s="102"/>
      <c r="C5" s="102"/>
      <c r="D5" s="102"/>
      <c r="E5" s="102"/>
      <c r="F5" s="102"/>
    </row>
    <row r="6" spans="1:6" ht="18" x14ac:dyDescent="0.25">
      <c r="A6" s="4"/>
      <c r="B6" s="4"/>
      <c r="C6" s="4"/>
      <c r="D6" s="4"/>
      <c r="E6" s="5"/>
      <c r="F6" s="5"/>
    </row>
    <row r="7" spans="1:6" x14ac:dyDescent="0.25">
      <c r="A7" s="16" t="s">
        <v>45</v>
      </c>
      <c r="B7" s="16" t="s">
        <v>79</v>
      </c>
      <c r="C7" s="17" t="s">
        <v>80</v>
      </c>
      <c r="D7" s="17" t="s">
        <v>91</v>
      </c>
      <c r="E7" s="17" t="s">
        <v>82</v>
      </c>
      <c r="F7" s="17" t="s">
        <v>92</v>
      </c>
    </row>
    <row r="8" spans="1:6" x14ac:dyDescent="0.25">
      <c r="A8" s="10" t="s">
        <v>56</v>
      </c>
      <c r="B8" s="58"/>
      <c r="C8" s="8"/>
      <c r="D8" s="8"/>
      <c r="E8" s="8"/>
      <c r="F8" s="8"/>
    </row>
    <row r="9" spans="1:6" ht="25.5" x14ac:dyDescent="0.25">
      <c r="A9" s="10" t="s">
        <v>57</v>
      </c>
      <c r="B9" s="58"/>
      <c r="C9" s="8"/>
      <c r="D9" s="8"/>
      <c r="E9" s="8"/>
      <c r="F9" s="8"/>
    </row>
    <row r="10" spans="1:6" ht="25.5" x14ac:dyDescent="0.25">
      <c r="A10" s="15" t="s">
        <v>58</v>
      </c>
      <c r="B10" s="58"/>
      <c r="C10" s="8"/>
      <c r="D10" s="8"/>
      <c r="E10" s="8"/>
      <c r="F10" s="8"/>
    </row>
    <row r="11" spans="1:6" x14ac:dyDescent="0.25">
      <c r="A11" s="15"/>
      <c r="B11" s="58"/>
      <c r="C11" s="8"/>
      <c r="D11" s="8"/>
      <c r="E11" s="8"/>
      <c r="F11" s="8"/>
    </row>
    <row r="12" spans="1:6" x14ac:dyDescent="0.25">
      <c r="A12" s="10" t="s">
        <v>59</v>
      </c>
      <c r="B12" s="62">
        <f>B15</f>
        <v>316115.61</v>
      </c>
      <c r="C12" s="8"/>
      <c r="D12" s="8"/>
      <c r="E12" s="8"/>
      <c r="F12" s="8"/>
    </row>
    <row r="13" spans="1:6" x14ac:dyDescent="0.25">
      <c r="A13" s="21" t="s">
        <v>50</v>
      </c>
      <c r="B13" s="58"/>
      <c r="C13" s="8"/>
      <c r="D13" s="8"/>
      <c r="E13" s="8"/>
      <c r="F13" s="8"/>
    </row>
    <row r="14" spans="1:6" x14ac:dyDescent="0.25">
      <c r="A14" s="12" t="s">
        <v>51</v>
      </c>
      <c r="B14" s="58"/>
      <c r="C14" s="8"/>
      <c r="D14" s="8"/>
      <c r="E14" s="8"/>
      <c r="F14" s="9"/>
    </row>
    <row r="15" spans="1:6" x14ac:dyDescent="0.25">
      <c r="A15" s="21" t="s">
        <v>86</v>
      </c>
      <c r="B15" s="58">
        <f>B16</f>
        <v>316115.61</v>
      </c>
      <c r="C15" s="8"/>
      <c r="D15" s="8"/>
      <c r="E15" s="8"/>
      <c r="F15" s="9"/>
    </row>
    <row r="16" spans="1:6" x14ac:dyDescent="0.25">
      <c r="A16" s="12" t="s">
        <v>100</v>
      </c>
      <c r="B16" s="58">
        <v>316115.61</v>
      </c>
      <c r="C16" s="8"/>
      <c r="D16" s="8"/>
      <c r="E16" s="8"/>
      <c r="F16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4"/>
  <sheetViews>
    <sheetView workbookViewId="0">
      <selection activeCell="K13" sqref="K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2" t="s">
        <v>93</v>
      </c>
      <c r="B1" s="102"/>
      <c r="C1" s="102"/>
      <c r="D1" s="102"/>
      <c r="E1" s="102"/>
      <c r="F1" s="102"/>
      <c r="G1" s="102"/>
      <c r="H1" s="102"/>
      <c r="I1" s="102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2" t="s">
        <v>18</v>
      </c>
      <c r="B3" s="103"/>
      <c r="C3" s="103"/>
      <c r="D3" s="103"/>
      <c r="E3" s="103"/>
      <c r="F3" s="103"/>
      <c r="G3" s="103"/>
      <c r="H3" s="103"/>
      <c r="I3" s="10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6" spans="1:9" x14ac:dyDescent="0.25">
      <c r="A6" s="122" t="s">
        <v>20</v>
      </c>
      <c r="B6" s="123"/>
      <c r="C6" s="124"/>
      <c r="D6" s="16" t="s">
        <v>21</v>
      </c>
      <c r="E6" s="16" t="s">
        <v>69</v>
      </c>
      <c r="F6" s="17" t="s">
        <v>94</v>
      </c>
      <c r="G6" s="17" t="s">
        <v>91</v>
      </c>
      <c r="H6" s="17" t="s">
        <v>82</v>
      </c>
      <c r="I6" s="17" t="s">
        <v>83</v>
      </c>
    </row>
    <row r="7" spans="1:9" x14ac:dyDescent="0.25">
      <c r="A7" s="134"/>
      <c r="B7" s="135"/>
      <c r="C7" s="136"/>
      <c r="D7" s="137" t="s">
        <v>101</v>
      </c>
      <c r="E7" s="137">
        <f>E8+E25</f>
        <v>812794.77</v>
      </c>
      <c r="F7" s="137">
        <f t="shared" ref="F7:I7" si="0">F8+F25</f>
        <v>641422</v>
      </c>
      <c r="G7" s="137">
        <f t="shared" si="0"/>
        <v>670500</v>
      </c>
      <c r="H7" s="137">
        <f t="shared" si="0"/>
        <v>1052500</v>
      </c>
      <c r="I7" s="137">
        <f t="shared" si="0"/>
        <v>1122500</v>
      </c>
    </row>
    <row r="8" spans="1:9" ht="25.5" x14ac:dyDescent="0.25">
      <c r="A8" s="138" t="s">
        <v>102</v>
      </c>
      <c r="B8" s="139"/>
      <c r="C8" s="140"/>
      <c r="D8" s="141" t="s">
        <v>103</v>
      </c>
      <c r="E8" s="142">
        <f>E9+E14+E21</f>
        <v>490880.38</v>
      </c>
      <c r="F8" s="142">
        <f t="shared" ref="F8:H8" si="1">F9+F14</f>
        <v>527200</v>
      </c>
      <c r="G8" s="142">
        <f t="shared" si="1"/>
        <v>670500</v>
      </c>
      <c r="H8" s="142">
        <f t="shared" si="1"/>
        <v>1052500</v>
      </c>
      <c r="I8" s="142">
        <f>I9+I14</f>
        <v>1122500</v>
      </c>
    </row>
    <row r="9" spans="1:9" x14ac:dyDescent="0.25">
      <c r="A9" s="143" t="s">
        <v>104</v>
      </c>
      <c r="B9" s="144"/>
      <c r="C9" s="145"/>
      <c r="D9" s="146" t="s">
        <v>105</v>
      </c>
      <c r="E9" s="147">
        <f>E10</f>
        <v>333128.47000000003</v>
      </c>
      <c r="F9" s="148">
        <f>F10</f>
        <v>376000</v>
      </c>
      <c r="G9" s="148">
        <f>G10</f>
        <v>510000</v>
      </c>
      <c r="H9" s="148">
        <f t="shared" ref="H9:I9" si="2">H10</f>
        <v>800000</v>
      </c>
      <c r="I9" s="148">
        <f t="shared" si="2"/>
        <v>850000</v>
      </c>
    </row>
    <row r="10" spans="1:9" x14ac:dyDescent="0.25">
      <c r="A10" s="149" t="s">
        <v>106</v>
      </c>
      <c r="B10" s="150"/>
      <c r="C10" s="151"/>
      <c r="D10" s="152" t="s">
        <v>107</v>
      </c>
      <c r="E10" s="62">
        <f>SUM(E11:E12)</f>
        <v>333128.47000000003</v>
      </c>
      <c r="F10" s="61">
        <f>SUM(F11:F12)</f>
        <v>376000</v>
      </c>
      <c r="G10" s="61">
        <f>SUM(G11:G13)</f>
        <v>510000</v>
      </c>
      <c r="H10" s="61">
        <f>SUM(H11:H13)</f>
        <v>800000</v>
      </c>
      <c r="I10" s="86">
        <f>SUM(I11:I13)</f>
        <v>850000</v>
      </c>
    </row>
    <row r="11" spans="1:9" x14ac:dyDescent="0.25">
      <c r="A11" s="128">
        <v>31</v>
      </c>
      <c r="B11" s="129"/>
      <c r="C11" s="130"/>
      <c r="D11" s="24" t="s">
        <v>108</v>
      </c>
      <c r="E11" s="58">
        <v>309880.32000000001</v>
      </c>
      <c r="F11" s="59">
        <v>356000</v>
      </c>
      <c r="G11" s="59">
        <v>489000</v>
      </c>
      <c r="H11" s="59">
        <v>765500</v>
      </c>
      <c r="I11" s="60">
        <v>814000</v>
      </c>
    </row>
    <row r="12" spans="1:9" x14ac:dyDescent="0.25">
      <c r="A12" s="128">
        <v>32</v>
      </c>
      <c r="B12" s="129"/>
      <c r="C12" s="130"/>
      <c r="D12" s="24" t="s">
        <v>109</v>
      </c>
      <c r="E12" s="58">
        <v>23248.15</v>
      </c>
      <c r="F12" s="59">
        <v>20000</v>
      </c>
      <c r="G12" s="59">
        <v>20000</v>
      </c>
      <c r="H12" s="59">
        <v>32000</v>
      </c>
      <c r="I12" s="60">
        <v>33000</v>
      </c>
    </row>
    <row r="13" spans="1:9" ht="25.5" x14ac:dyDescent="0.25">
      <c r="A13" s="92">
        <v>42</v>
      </c>
      <c r="B13" s="92"/>
      <c r="C13" s="93"/>
      <c r="D13" s="24" t="s">
        <v>31</v>
      </c>
      <c r="E13" s="58"/>
      <c r="F13" s="59"/>
      <c r="G13" s="59">
        <v>1000</v>
      </c>
      <c r="H13" s="59">
        <v>2500</v>
      </c>
      <c r="I13" s="60">
        <v>3000</v>
      </c>
    </row>
    <row r="14" spans="1:9" ht="14.25" customHeight="1" x14ac:dyDescent="0.25">
      <c r="A14" s="143" t="s">
        <v>123</v>
      </c>
      <c r="B14" s="144"/>
      <c r="C14" s="145"/>
      <c r="D14" s="146" t="s">
        <v>103</v>
      </c>
      <c r="E14" s="148">
        <f t="shared" ref="E14:G14" si="3">E15+E19</f>
        <v>148998.87999999998</v>
      </c>
      <c r="F14" s="148">
        <f t="shared" si="3"/>
        <v>151200</v>
      </c>
      <c r="G14" s="148">
        <f t="shared" si="3"/>
        <v>160500</v>
      </c>
      <c r="H14" s="148">
        <f>H15+H19</f>
        <v>252500</v>
      </c>
      <c r="I14" s="154">
        <f>I15+I19</f>
        <v>272500</v>
      </c>
    </row>
    <row r="15" spans="1:9" ht="15" customHeight="1" x14ac:dyDescent="0.25">
      <c r="A15" s="153" t="s">
        <v>110</v>
      </c>
      <c r="B15" s="155"/>
      <c r="C15" s="156"/>
      <c r="D15" s="25" t="s">
        <v>74</v>
      </c>
      <c r="E15" s="62">
        <f>SUM(E16:E18)</f>
        <v>148250.07999999999</v>
      </c>
      <c r="F15" s="61">
        <f>SUM(F16:F18)</f>
        <v>150000</v>
      </c>
      <c r="G15" s="61">
        <f>SUM(G16:G18)</f>
        <v>158000</v>
      </c>
      <c r="H15" s="61">
        <f>SUM(H16:H18)</f>
        <v>250000</v>
      </c>
      <c r="I15" s="86">
        <f>SUM(I16:I18)</f>
        <v>270000</v>
      </c>
    </row>
    <row r="16" spans="1:9" x14ac:dyDescent="0.25">
      <c r="A16" s="91"/>
      <c r="B16" s="92">
        <v>31</v>
      </c>
      <c r="C16" s="93"/>
      <c r="D16" s="24" t="s">
        <v>111</v>
      </c>
      <c r="E16" s="58">
        <v>72348.23</v>
      </c>
      <c r="F16" s="59">
        <v>56780</v>
      </c>
      <c r="G16" s="59">
        <v>74732</v>
      </c>
      <c r="H16" s="59">
        <v>118800</v>
      </c>
      <c r="I16" s="60">
        <v>133000</v>
      </c>
    </row>
    <row r="17" spans="1:9" x14ac:dyDescent="0.25">
      <c r="A17" s="91"/>
      <c r="B17" s="92">
        <v>32</v>
      </c>
      <c r="C17" s="93"/>
      <c r="D17" s="24" t="s">
        <v>99</v>
      </c>
      <c r="E17" s="58">
        <v>74516.67</v>
      </c>
      <c r="F17" s="59">
        <v>93121</v>
      </c>
      <c r="G17" s="59">
        <v>82068</v>
      </c>
      <c r="H17" s="59">
        <v>130000</v>
      </c>
      <c r="I17" s="60">
        <v>135200</v>
      </c>
    </row>
    <row r="18" spans="1:9" ht="15" customHeight="1" x14ac:dyDescent="0.25">
      <c r="A18" s="91"/>
      <c r="B18" s="92">
        <v>34</v>
      </c>
      <c r="C18" s="93"/>
      <c r="D18" s="24" t="s">
        <v>112</v>
      </c>
      <c r="E18" s="58">
        <v>1385.18</v>
      </c>
      <c r="F18" s="59">
        <v>99</v>
      </c>
      <c r="G18" s="59">
        <v>1200</v>
      </c>
      <c r="H18" s="59">
        <v>1200</v>
      </c>
      <c r="I18" s="60">
        <v>1800</v>
      </c>
    </row>
    <row r="19" spans="1:9" ht="25.5" x14ac:dyDescent="0.25">
      <c r="A19" s="153" t="s">
        <v>110</v>
      </c>
      <c r="B19" s="92"/>
      <c r="C19" s="93"/>
      <c r="D19" s="25" t="s">
        <v>113</v>
      </c>
      <c r="E19" s="61">
        <f>E20</f>
        <v>748.8</v>
      </c>
      <c r="F19" s="61">
        <v>1200</v>
      </c>
      <c r="G19" s="61">
        <f>G20</f>
        <v>2500</v>
      </c>
      <c r="H19" s="61">
        <f>H20</f>
        <v>2500</v>
      </c>
      <c r="I19" s="86">
        <f>I20</f>
        <v>2500</v>
      </c>
    </row>
    <row r="20" spans="1:9" x14ac:dyDescent="0.25">
      <c r="A20" s="153"/>
      <c r="B20" s="92">
        <v>32</v>
      </c>
      <c r="C20" s="93"/>
      <c r="D20" s="24" t="s">
        <v>99</v>
      </c>
      <c r="E20" s="59">
        <v>748.8</v>
      </c>
      <c r="F20" s="59">
        <v>1200</v>
      </c>
      <c r="G20" s="59">
        <v>2500</v>
      </c>
      <c r="H20" s="59">
        <v>2500</v>
      </c>
      <c r="I20" s="60">
        <v>2500</v>
      </c>
    </row>
    <row r="21" spans="1:9" ht="25.5" x14ac:dyDescent="0.25">
      <c r="A21" s="143" t="s">
        <v>124</v>
      </c>
      <c r="B21" s="144"/>
      <c r="C21" s="145"/>
      <c r="D21" s="146" t="s">
        <v>125</v>
      </c>
      <c r="E21" s="148">
        <f>E22</f>
        <v>8753.0300000000007</v>
      </c>
      <c r="F21" s="148"/>
      <c r="G21" s="148"/>
      <c r="H21" s="148"/>
      <c r="I21" s="154"/>
    </row>
    <row r="22" spans="1:9" x14ac:dyDescent="0.25">
      <c r="A22" s="153" t="s">
        <v>110</v>
      </c>
      <c r="B22" s="92"/>
      <c r="C22" s="93"/>
      <c r="D22" s="25" t="s">
        <v>114</v>
      </c>
      <c r="E22" s="62">
        <f>E23</f>
        <v>8753.0300000000007</v>
      </c>
      <c r="F22" s="61"/>
      <c r="G22" s="59"/>
      <c r="H22" s="59"/>
      <c r="I22" s="60"/>
    </row>
    <row r="23" spans="1:9" x14ac:dyDescent="0.25">
      <c r="A23" s="153"/>
      <c r="B23" s="92">
        <v>32</v>
      </c>
      <c r="C23" s="93"/>
      <c r="D23" s="24" t="s">
        <v>99</v>
      </c>
      <c r="E23" s="58">
        <v>8753.0300000000007</v>
      </c>
      <c r="F23" s="59"/>
      <c r="G23" s="59"/>
      <c r="H23" s="59"/>
      <c r="I23" s="60"/>
    </row>
    <row r="24" spans="1:9" x14ac:dyDescent="0.25">
      <c r="A24" s="153"/>
      <c r="B24" s="92"/>
      <c r="C24" s="93"/>
      <c r="D24" s="24"/>
      <c r="E24" s="58"/>
      <c r="F24" s="61"/>
      <c r="G24" s="59"/>
      <c r="H24" s="59"/>
      <c r="I24" s="60"/>
    </row>
    <row r="25" spans="1:9" x14ac:dyDescent="0.25">
      <c r="A25" s="138" t="s">
        <v>115</v>
      </c>
      <c r="B25" s="139"/>
      <c r="C25" s="140"/>
      <c r="D25" s="141" t="s">
        <v>116</v>
      </c>
      <c r="E25" s="157">
        <f>E26+E32</f>
        <v>321914.38999999996</v>
      </c>
      <c r="F25" s="158">
        <v>114222</v>
      </c>
      <c r="G25" s="158"/>
      <c r="H25" s="158"/>
      <c r="I25" s="158"/>
    </row>
    <row r="26" spans="1:9" x14ac:dyDescent="0.25">
      <c r="A26" s="143" t="s">
        <v>104</v>
      </c>
      <c r="B26" s="144"/>
      <c r="C26" s="145"/>
      <c r="D26" s="146" t="s">
        <v>117</v>
      </c>
      <c r="E26" s="147">
        <f>E27+E30</f>
        <v>319648.34999999998</v>
      </c>
      <c r="F26" s="148">
        <v>109222</v>
      </c>
      <c r="G26" s="148"/>
      <c r="H26" s="148"/>
      <c r="I26" s="159"/>
    </row>
    <row r="27" spans="1:9" x14ac:dyDescent="0.25">
      <c r="A27" s="149" t="s">
        <v>106</v>
      </c>
      <c r="B27" s="150"/>
      <c r="C27" s="151"/>
      <c r="D27" s="152" t="s">
        <v>118</v>
      </c>
      <c r="E27" s="62">
        <f>E28</f>
        <v>3532.74</v>
      </c>
      <c r="F27" s="61">
        <v>109222</v>
      </c>
      <c r="G27" s="61"/>
      <c r="H27" s="61"/>
      <c r="I27" s="60"/>
    </row>
    <row r="28" spans="1:9" x14ac:dyDescent="0.25">
      <c r="A28" s="125">
        <v>34</v>
      </c>
      <c r="B28" s="126"/>
      <c r="C28" s="127"/>
      <c r="D28" s="24" t="s">
        <v>119</v>
      </c>
      <c r="E28" s="58">
        <v>3532.74</v>
      </c>
      <c r="F28" s="59">
        <v>3850</v>
      </c>
      <c r="G28" s="59"/>
      <c r="H28" s="59"/>
      <c r="I28" s="60"/>
    </row>
    <row r="29" spans="1:9" x14ac:dyDescent="0.25">
      <c r="A29" s="128">
        <v>54</v>
      </c>
      <c r="B29" s="129"/>
      <c r="C29" s="130"/>
      <c r="D29" s="24" t="s">
        <v>117</v>
      </c>
      <c r="E29" s="58"/>
      <c r="F29" s="59">
        <v>105372</v>
      </c>
      <c r="G29" s="59"/>
      <c r="H29" s="59"/>
      <c r="I29" s="60"/>
    </row>
    <row r="30" spans="1:9" x14ac:dyDescent="0.25">
      <c r="A30" s="153" t="s">
        <v>110</v>
      </c>
      <c r="B30" s="92"/>
      <c r="C30" s="93"/>
      <c r="D30" s="25" t="s">
        <v>126</v>
      </c>
      <c r="E30" s="62">
        <f>E31</f>
        <v>316115.61</v>
      </c>
      <c r="F30" s="61"/>
      <c r="G30" s="59"/>
      <c r="H30" s="59"/>
      <c r="I30" s="60"/>
    </row>
    <row r="31" spans="1:9" x14ac:dyDescent="0.25">
      <c r="A31" s="91">
        <v>54</v>
      </c>
      <c r="B31" s="92"/>
      <c r="C31" s="93"/>
      <c r="D31" s="24" t="s">
        <v>117</v>
      </c>
      <c r="E31" s="58">
        <v>316115.61</v>
      </c>
      <c r="F31" s="59"/>
      <c r="G31" s="59"/>
      <c r="H31" s="59"/>
      <c r="I31" s="60"/>
    </row>
    <row r="32" spans="1:9" x14ac:dyDescent="0.25">
      <c r="A32" s="160" t="s">
        <v>120</v>
      </c>
      <c r="B32" s="161"/>
      <c r="C32" s="162"/>
      <c r="D32" s="163" t="s">
        <v>121</v>
      </c>
      <c r="E32" s="147">
        <f>E34</f>
        <v>2266.04</v>
      </c>
      <c r="F32" s="148">
        <v>5000</v>
      </c>
      <c r="G32" s="148"/>
      <c r="H32" s="148"/>
      <c r="I32" s="154"/>
    </row>
    <row r="33" spans="1:9" x14ac:dyDescent="0.25">
      <c r="A33" s="125" t="s">
        <v>122</v>
      </c>
      <c r="B33" s="126"/>
      <c r="C33" s="127"/>
      <c r="D33" s="25" t="s">
        <v>107</v>
      </c>
      <c r="E33" s="62">
        <f>E34</f>
        <v>2266.04</v>
      </c>
      <c r="F33" s="61">
        <v>5000</v>
      </c>
      <c r="G33" s="61"/>
      <c r="H33" s="61"/>
      <c r="I33" s="86"/>
    </row>
    <row r="34" spans="1:9" ht="25.5" x14ac:dyDescent="0.25">
      <c r="A34" s="128">
        <v>42</v>
      </c>
      <c r="B34" s="129"/>
      <c r="C34" s="130"/>
      <c r="D34" s="24" t="s">
        <v>31</v>
      </c>
      <c r="E34" s="58">
        <v>2266.04</v>
      </c>
      <c r="F34" s="59">
        <v>5000</v>
      </c>
      <c r="G34" s="59"/>
      <c r="H34" s="59"/>
      <c r="I34" s="60"/>
    </row>
  </sheetData>
  <mergeCells count="18">
    <mergeCell ref="A29:C29"/>
    <mergeCell ref="A32:C32"/>
    <mergeCell ref="A33:C33"/>
    <mergeCell ref="A34:C34"/>
    <mergeCell ref="A14:C14"/>
    <mergeCell ref="A21:C21"/>
    <mergeCell ref="A12:C12"/>
    <mergeCell ref="A25:C25"/>
    <mergeCell ref="A26:C26"/>
    <mergeCell ref="A27:C27"/>
    <mergeCell ref="A28:C28"/>
    <mergeCell ref="A6:C6"/>
    <mergeCell ref="A8:C8"/>
    <mergeCell ref="A9:C9"/>
    <mergeCell ref="A10:C10"/>
    <mergeCell ref="A11:C11"/>
    <mergeCell ref="A1:I1"/>
    <mergeCell ref="A3:I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2024-10-18T12:02:18Z</cp:lastPrinted>
  <dcterms:created xsi:type="dcterms:W3CDTF">2022-08-12T12:51:27Z</dcterms:created>
  <dcterms:modified xsi:type="dcterms:W3CDTF">2024-10-18T12:02:20Z</dcterms:modified>
</cp:coreProperties>
</file>